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<sst xmlns="http://schemas.openxmlformats.org/spreadsheetml/2006/main" count="518" uniqueCount="501">
  <si>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</si>
  <si>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</si>
  <si>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</si>
  <si>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</si>
  <si>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</si>
  <si>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</si>
  <si>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</si>
  <si>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</si>
  <si>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</si>
  <si>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</si>
  <si>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</si>
  <si>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</si>
  <si>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</si>
  <si>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</si>
  <si>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</si>
  <si>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</si>
  <si>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</si>
  <si>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</si>
  <si>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</si>
  <si>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</si>
  <si>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</si>
  <si>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</si>
  <si>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</si>
  <si>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</si>
  <si>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</si>
  <si>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</si>
  <si>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</si>
  <si>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</si>
  <si>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</si>
  <si>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</si>
  <si>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</si>
  <si>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</si>
  <si>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</si>
  <si>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</si>
  <si>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</si>
  <si>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</si>
  <si>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</si>
  <si>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</si>
  <si>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</si>
  <si>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</si>
  <si>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</si>
  <si>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</si>
  <si>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</si>
  <si>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</si>
  <si>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</si>
  <si>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</si>
  <si>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</si>
  <si>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</si>
  <si>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</si>
  <si>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</si>
  <si>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</si>
  <si>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</si>
  <si>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</si>
  <si>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</si>
  <si>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</si>
  <si>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</si>
  <si>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</si>
  <si>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</si>
  <si>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</si>
  <si>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</si>
  <si>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</si>
  <si>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</si>
  <si>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</si>
  <si>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</si>
  <si>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</si>
  <si>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</si>
  <si>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</si>
  <si>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</si>
  <si>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</si>
  <si>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</si>
  <si>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</si>
  <si>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</si>
  <si>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</si>
  <si>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</si>
  <si>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</si>
  <si>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</si>
  <si>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</si>
  <si>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</si>
  <si>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</si>
  <si>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</si>
  <si>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</si>
  <si>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</si>
  <si>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</si>
  <si>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</si>
  <si>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</si>
  <si>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</si>
  <si>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</si>
  <si>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</si>
  <si>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</si>
  <si>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</si>
  <si>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</si>
  <si>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</si>
  <si>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</si>
  <si>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</si>
  <si>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</si>
  <si>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</si>
  <si>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</si>
  <si>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</si>
  <si>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</si>
  <si>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</si>
  <si>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</si>
  <si>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</si>
  <si>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</si>
  <si>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</si>
  <si>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</si>
  <si>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</si>
  <si>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</si>
  <si>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</si>
  <si>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</si>
  <si>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</si>
  <si>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</si>
  <si>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</si>
  <si>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</si>
  <si>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</si>
  <si>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</si>
  <si>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</si>
  <si>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</si>
  <si>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</si>
  <si>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</si>
  <si>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</si>
  <si>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</si>
  <si>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</si>
  <si>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</si>
  <si>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</si>
  <si>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</si>
  <si>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</si>
  <si>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</si>
  <si>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</si>
  <si>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</si>
  <si>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</si>
  <si>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</si>
  <si>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</si>
  <si>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</si>
  <si>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</si>
  <si>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</si>
  <si>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</si>
  <si>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</si>
  <si>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</si>
  <si>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</si>
  <si>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</si>
  <si>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</si>
  <si>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</si>
  <si>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</si>
  <si>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</si>
  <si>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</si>
  <si>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</si>
  <si>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</si>
  <si>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</si>
  <si>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</si>
  <si>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</si>
  <si>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</si>
  <si>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</si>
  <si>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</si>
  <si>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</si>
  <si>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</si>
  <si>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</si>
  <si>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</si>
  <si>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</si>
  <si>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</si>
  <si>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</si>
  <si>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</si>
  <si>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</si>
  <si>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</si>
  <si>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</si>
  <si>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</si>
  <si>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</si>
  <si>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</si>
  <si>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</si>
  <si>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</si>
  <si>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</si>
  <si>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</si>
  <si>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</si>
  <si>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</si>
  <si>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</si>
  <si>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</si>
  <si>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</si>
  <si>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</si>
  <si>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</si>
  <si>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</si>
  <si>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</si>
  <si>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</si>
  <si>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</si>
  <si>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</si>
  <si>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</si>
  <si>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</si>
  <si>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</si>
  <si>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</si>
  <si>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</si>
  <si>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</si>
  <si>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</si>
  <si>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</si>
  <si>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</si>
  <si>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</si>
  <si>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</si>
  <si>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</si>
  <si>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</si>
  <si>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</si>
  <si>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</si>
  <si>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</si>
  <si>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</si>
  <si>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</si>
  <si>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</si>
  <si>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</si>
  <si>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</si>
  <si>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</si>
  <si>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</si>
  <si>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</si>
  <si>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</si>
  <si>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</si>
  <si>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</si>
  <si>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</si>
  <si>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</si>
  <si>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</si>
  <si>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</si>
  <si>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</si>
  <si>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</si>
  <si>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</si>
  <si>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</si>
  <si>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</si>
  <si>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</si>
  <si>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</si>
  <si>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</si>
  <si>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</si>
  <si>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</si>
  <si>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</si>
  <si>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</si>
  <si>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</si>
  <si>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</si>
  <si>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</si>
  <si>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</si>
  <si>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</si>
  <si>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</si>
  <si>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</si>
  <si>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</si>
  <si>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</si>
  <si>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</si>
  <si>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</si>
  <si>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</si>
  <si>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</si>
  <si>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</si>
  <si>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</si>
  <si>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</si>
  <si>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</si>
  <si>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</si>
  <si>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</si>
  <si>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</si>
  <si>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</si>
  <si>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</si>
  <si>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</si>
  <si>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</si>
  <si>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</si>
  <si>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</si>
  <si>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</si>
  <si>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</si>
  <si>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</si>
  <si>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</si>
  <si>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</si>
  <si>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</si>
  <si>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</si>
  <si>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</si>
  <si>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</si>
  <si>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</si>
  <si>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</si>
  <si>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</si>
  <si>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</si>
  <si>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</si>
  <si>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</si>
  <si>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</si>
  <si>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</si>
  <si>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</si>
  <si>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</si>
  <si>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</si>
  <si>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</si>
  <si>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</si>
  <si>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</si>
  <si>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</si>
  <si>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</si>
  <si>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</si>
  <si>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</si>
  <si>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</si>
  <si>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</si>
  <si>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</si>
  <si>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</si>
  <si>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</si>
  <si>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</si>
  <si>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</si>
  <si>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</si>
  <si>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</si>
  <si>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</si>
  <si>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</si>
  <si>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</si>
  <si>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</si>
  <si>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</si>
  <si>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</si>
  <si>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</si>
  <si>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</si>
  <si>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</si>
  <si>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</si>
  <si>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</si>
  <si>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</si>
  <si>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</si>
  <si>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</si>
  <si>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</si>
  <si>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</si>
  <si>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</si>
  <si>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</si>
  <si>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</si>
  <si>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</si>
  <si>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</si>
  <si>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</si>
  <si>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</si>
  <si>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</si>
  <si>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</si>
  <si>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</si>
  <si>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</si>
  <si>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</si>
  <si>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</si>
  <si>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</si>
  <si>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</si>
  <si>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</si>
  <si>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</si>
  <si>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</si>
  <si>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</si>
  <si>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</si>
  <si>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</si>
  <si>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</si>
  <si>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</si>
  <si>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</si>
  <si>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</si>
  <si>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</si>
  <si>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</si>
  <si>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</si>
  <si>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</si>
  <si>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</si>
  <si>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</si>
  <si>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</si>
  <si>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</si>
  <si>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</si>
  <si>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</si>
  <si>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</si>
  <si>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</si>
  <si>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</si>
  <si>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</si>
  <si>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</si>
  <si>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</si>
  <si>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</si>
  <si>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</si>
  <si>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</si>
  <si>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</si>
  <si>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</si>
  <si>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</si>
  <si>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</si>
  <si>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</si>
  <si>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</si>
  <si>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</si>
  <si>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</si>
  <si>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</si>
  <si>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</si>
  <si>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</si>
  <si>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</si>
  <si>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</si>
  <si>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</si>
  <si>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</si>
  <si>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</si>
  <si>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</si>
  <si>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</si>
  <si>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</si>
  <si>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</si>
  <si>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</si>
  <si>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</si>
  <si>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</si>
  <si>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</si>
  <si>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</si>
  <si>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</si>
  <si>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</si>
  <si>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</si>
  <si>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</si>
  <si>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</si>
  <si>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</si>
  <si>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</si>
  <si>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</si>
  <si>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</si>
  <si>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</si>
  <si>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</si>
  <si>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</si>
  <si>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</si>
  <si>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</si>
  <si>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</si>
  <si>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</si>
  <si>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</si>
  <si>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</si>
  <si>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</si>
  <si>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</si>
  <si>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</si>
  <si>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</si>
  <si>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</si>
  <si>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</si>
  <si>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</si>
  <si>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</si>
  <si>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</si>
  <si>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</si>
  <si>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</si>
  <si>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</si>
  <si>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</si>
  <si>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</si>
  <si>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</si>
  <si>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</si>
  <si>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</si>
  <si>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</si>
  <si>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</si>
  <si>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</si>
  <si>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</si>
  <si>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</si>
  <si>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</si>
  <si>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</si>
  <si>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</si>
  <si>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</si>
  <si>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</si>
  <si>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</si>
  <si>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</si>
  <si>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</si>
  <si>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</si>
  <si>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</si>
  <si>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</si>
  <si>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</si>
  <si>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</si>
  <si>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</si>
  <si>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</si>
  <si>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</si>
  <si>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</si>
  <si>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</si>
  <si>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</si>
  <si>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</si>
  <si>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</si>
  <si>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</si>
  <si>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</si>
  <si>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</si>
  <si>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</si>
  <si>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</si>
  <si>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</si>
  <si>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</si>
  <si>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</si>
  <si>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</si>
  <si>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</si>
  <si>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</si>
  <si>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</si>
  <si>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</si>
  <si>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</si>
  <si>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</si>
  <si>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</si>
  <si>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</si>
  <si>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</si>
  <si>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</si>
  <si>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</si>
  <si>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</si>
  <si>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</si>
  <si>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</si>
  <si>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</si>
  <si>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</si>
  <si>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</si>
  <si>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</si>
  <si>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</si>
  <si>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</si>
  <si>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</si>
  <si>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</si>
  <si>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</si>
  <si>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</si>
  <si>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</si>
  <si>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</si>
  <si>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</si>
  <si>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</si>
  <si>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</si>
  <si>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</si>
  <si>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</si>
  <si>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</si>
  <si>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</si>
  <si>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</si>
  <si>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</si>
  <si>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</si>
  <si>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</si>
  <si>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</si>
  <si>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</si>
  <si>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</si>
  <si>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</si>
  <si>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</si>
  <si>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</si>
  <si>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</si>
  <si>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</si>
  <si>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</si>
  <si>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</si>
  <si>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</si>
  <si>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</si>
  <si>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</si>
  <si>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</si>
  <si>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</si>
  <si>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</si>
  <si>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II.2018
</t>
  </si>
  <si>
    <t>BALANCE SHEET (as of 30/06/2018)</t>
  </si>
  <si>
    <t>INCOME STATEMENT (as of 30/06/2018)</t>
  </si>
  <si>
    <t>Company:   PTSC Offshore Services Joint Stock Company (POS)</t>
  </si>
  <si>
    <t>Company:  PTSC Offshore Services Joint Stock Company (POS)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</si>
</sst>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26">
      <selection activeCell="J133" sqref="J133"/>
    </sheetView>
  </sheetViews>
  <sheetFormatPr defaultColWidth="9.140625" defaultRowHeight="12"/>
  <cols>
    <col min="1" max="1" width="40.421875" style="0" hidden="1" customWidth="1"/>
    <col min="2" max="2" width="45.421875" style="0" customWidth="1"/>
    <col min="3" max="3" width="35.7109375" style="0" hidden="1" customWidth="1"/>
    <col min="4" max="4" width="22.851562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1363337093991</v>
      </c>
      <c r="F10" s="24">
        <v>1368800526305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89924195575</v>
      </c>
      <c r="F11" s="20">
        <f>F12+F13</f>
        <v>71198289707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64924195575</v>
      </c>
      <c r="F12" s="21">
        <v>44198289707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25000000000</v>
      </c>
      <c r="F13" s="21">
        <v>27000000000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544470000000</v>
      </c>
      <c r="F14" s="20">
        <f>F15+F16+F17</f>
        <v>517470000000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544470000000</v>
      </c>
      <c r="F17" s="21">
        <v>517470000000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582729853926</v>
      </c>
      <c r="F18" s="20">
        <f>F19+F22+F23+F24+F25+F26+F27+F28</f>
        <v>602255128068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533149636763</v>
      </c>
      <c r="F19" s="21">
        <v>551362789981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23869154568</v>
      </c>
      <c r="F22" s="21">
        <v>26420411212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25711062595</v>
      </c>
      <c r="F26" s="21">
        <v>24471926875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/>
      <c r="F27" s="21"/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57057764857</v>
      </c>
      <c r="F29" s="20">
        <f>F30+F31</f>
        <v>90604543818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57057764857</v>
      </c>
      <c r="F30" s="21">
        <v>90604543818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89155279633</v>
      </c>
      <c r="F32" s="20">
        <f>F33+F36+F37+F38+F39</f>
        <v>87272564712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1716417780</v>
      </c>
      <c r="F33" s="21">
        <v>2791274049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79764740117</v>
      </c>
      <c r="F36" s="21">
        <v>81807168927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7674121736</v>
      </c>
      <c r="F37" s="21">
        <v>2674121736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39635413664</v>
      </c>
      <c r="F43" s="20">
        <f>F44+F54+F64+F67+F70+F76</f>
        <v>46376136169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E45+E46+E47+E48+E49+E50+E53+E52</f>
        <v>2095000000</v>
      </c>
      <c r="F44" s="20">
        <f>F45+F46+F47+F48+F49+F50+F53+F52</f>
        <v>2095000000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2095000000</v>
      </c>
      <c r="F52" s="21">
        <v>2095000000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25678689310</v>
      </c>
      <c r="F54" s="20">
        <f>F55+F58+F61</f>
        <v>31230141817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25524022647</v>
      </c>
      <c r="F55" s="20">
        <f>F56+F57</f>
        <v>31166790901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817926823025</v>
      </c>
      <c r="F56" s="21">
        <v>817681823025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-792402800378</v>
      </c>
      <c r="F57" s="21">
        <v>-786515032124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154666663</v>
      </c>
      <c r="F61" s="20">
        <f>F62+F63</f>
        <v>63350916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11087367800</v>
      </c>
      <c r="F62" s="21">
        <v>10927367800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-10932701137</v>
      </c>
      <c r="F63" s="21">
        <v>-10864016884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0</v>
      </c>
      <c r="F67" s="20">
        <f>F68+F69</f>
        <v>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/>
      <c r="F69" s="21"/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11861724354</v>
      </c>
      <c r="F76" s="20">
        <f>F77+F78+F79+F80</f>
        <v>13050994352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788914065</v>
      </c>
      <c r="F77" s="21"/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11072810289</v>
      </c>
      <c r="F78" s="21">
        <v>13050994352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1402972507655</v>
      </c>
      <c r="F81" s="20">
        <f>F10+F43</f>
        <v>1415176662474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632534727921</v>
      </c>
      <c r="F83" s="20">
        <f>F84+F106</f>
        <v>652345303564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593526451198</v>
      </c>
      <c r="F84" s="20">
        <f>F85+F88+F89+F90+F91+F92+F93+F94+F95+F97+F98+F99+F100+F101+F102</f>
        <v>601813369464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469293742413</v>
      </c>
      <c r="F85" s="21">
        <v>439799859966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37460089127</v>
      </c>
      <c r="F88" s="21">
        <v>54414241165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1766383402</v>
      </c>
      <c r="F89" s="21">
        <v>12577491484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17045522723</v>
      </c>
      <c r="F90" s="21">
        <v>29009218804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42765994616</v>
      </c>
      <c r="F91" s="21">
        <v>17446741880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>
        <v>2091875000</v>
      </c>
      <c r="F94" s="21">
        <v>17646879650</v>
      </c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23102843917</v>
      </c>
      <c r="F95" s="21">
        <v>26484828045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/>
      <c r="F97" s="21"/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/>
      <c r="F99" s="21">
        <v>4434108470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39008276723</v>
      </c>
      <c r="F106" s="20">
        <f>SUM(F107:F119)</f>
        <v>50531934100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>
        <v>34942856723</v>
      </c>
      <c r="F118" s="21">
        <v>46352314100</v>
      </c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>
        <v>4065420000</v>
      </c>
      <c r="F119" s="21">
        <v>4179620000</v>
      </c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770437749734</v>
      </c>
      <c r="F120" s="20">
        <f>F121+F139</f>
        <v>762830358910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770437749734</v>
      </c>
      <c r="F121" s="20">
        <f>F122+F125+F126+F127+F128+F129+F130+F131+F132+F133+F134+F137+F138</f>
        <v>762830358910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400000000000</v>
      </c>
      <c r="F122" s="20">
        <f>F123+F124</f>
        <v>400000000000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400000000000</v>
      </c>
      <c r="F123" s="21">
        <v>400000000000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308742964235</v>
      </c>
      <c r="F131" s="21">
        <v>308742964235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61694785499</v>
      </c>
      <c r="F134" s="20">
        <f>F135+F136</f>
        <v>54087394675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54087394675</v>
      </c>
      <c r="F135" s="21">
        <v>27885238048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7607390824</v>
      </c>
      <c r="F136" s="21">
        <v>26202156627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>
        <f>E140+E141+E142+E143+E146</f>
        <v>0</v>
      </c>
      <c r="F139" s="21">
        <f>F140+F141+F142+F143+F146</f>
        <v>0</v>
      </c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>
        <f>E144+E145</f>
        <v>0</v>
      </c>
      <c r="F143" s="21">
        <f>F144+F145</f>
        <v>0</v>
      </c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1402972477655</v>
      </c>
      <c r="F147" s="20">
        <f>F83+F120</f>
        <v>1415175662474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F34" sqref="F34"/>
    </sheetView>
  </sheetViews>
  <sheetFormatPr defaultColWidth="36.57421875" defaultRowHeight="12"/>
  <cols>
    <col min="1" max="1" width="38.7109375" style="0" hidden="1" customWidth="1"/>
    <col min="2" max="2" width="46.00390625" style="0" customWidth="1"/>
    <col min="3" max="3" width="15.140625" style="0" hidden="1" customWidth="1"/>
    <col min="4" max="4" width="17.421875" style="0" hidden="1" customWidth="1"/>
    <col min="5" max="5" width="19.57421875" style="27" customWidth="1"/>
    <col min="6" max="6" width="25.57421875" style="27" customWidth="1"/>
    <col min="7" max="8" width="36.57421875" style="27" customWidth="1"/>
  </cols>
  <sheetData>
    <row r="1" spans="1:8" ht="65.25" customHeight="1">
      <c r="A1" s="33" t="s">
        <v>500</v>
      </c>
      <c r="B1" s="33"/>
      <c r="C1" s="33"/>
      <c r="D1" s="33"/>
      <c r="E1" s="33"/>
      <c r="F1" s="33"/>
      <c r="G1" s="33"/>
      <c r="H1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>
      <c r="A3" s="35" t="s">
        <v>496</v>
      </c>
      <c r="B3" s="35"/>
      <c r="C3" s="35"/>
      <c r="D3" s="35"/>
      <c r="E3" s="35"/>
      <c r="F3"/>
      <c r="G3"/>
      <c r="H3"/>
    </row>
    <row r="4" spans="1:8" ht="15.75">
      <c r="A4" s="36" t="s">
        <v>498</v>
      </c>
      <c r="B4" s="36"/>
      <c r="C4" s="36"/>
      <c r="D4" s="36"/>
      <c r="E4" s="36"/>
      <c r="F4"/>
      <c r="G4"/>
      <c r="H4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399283715140</v>
      </c>
      <c r="F9" s="21">
        <v>302453577013</v>
      </c>
      <c r="G9" s="21">
        <v>621050892143</v>
      </c>
      <c r="H9" s="21">
        <v>453934629418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399283715140</v>
      </c>
      <c r="F11" s="20">
        <f>F9-F10</f>
        <v>302453577013</v>
      </c>
      <c r="G11" s="20">
        <f>G9-G10</f>
        <v>621050892143</v>
      </c>
      <c r="H11" s="20">
        <f>H9-H10</f>
        <v>453934629418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378461581733</v>
      </c>
      <c r="F12" s="21">
        <v>264719454063</v>
      </c>
      <c r="G12" s="21">
        <v>601599092027</v>
      </c>
      <c r="H12" s="21">
        <v>409993642344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20822133407</v>
      </c>
      <c r="F13" s="20">
        <f>F11-F12</f>
        <v>37734122950</v>
      </c>
      <c r="G13" s="20">
        <f>G11-G12</f>
        <v>19451800116</v>
      </c>
      <c r="H13" s="20">
        <f>H11-H12</f>
        <v>43940987074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7265813444</v>
      </c>
      <c r="F14" s="21">
        <v>9309548307</v>
      </c>
      <c r="G14" s="21">
        <v>20533768572</v>
      </c>
      <c r="H14" s="21">
        <v>15919897428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719498669</v>
      </c>
      <c r="F15" s="21">
        <v>3918236900</v>
      </c>
      <c r="G15" s="21">
        <v>1218559112</v>
      </c>
      <c r="H15" s="21">
        <v>5343551517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4867878772</v>
      </c>
      <c r="F18" s="21">
        <v>4206012333</v>
      </c>
      <c r="G18" s="21">
        <v>6320840948</v>
      </c>
      <c r="H18" s="21">
        <v>5305566028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17976760412</v>
      </c>
      <c r="F19" s="21">
        <v>15262145553</v>
      </c>
      <c r="G19" s="21">
        <v>24789172611</v>
      </c>
      <c r="H19" s="21">
        <v>22969439895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4523808998</v>
      </c>
      <c r="F20" s="20">
        <f>F13+F14-F15+F17-F18-F19</f>
        <v>23657276471</v>
      </c>
      <c r="G20" s="20">
        <f>G13+G14-G15+G17-G18-G19</f>
        <v>7656996017</v>
      </c>
      <c r="H20" s="20">
        <f>H13+H14-H15+H17-H18-H19</f>
        <v>26242327062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2307575334</v>
      </c>
      <c r="F21" s="21">
        <v>14341302</v>
      </c>
      <c r="G21" s="21">
        <v>2456615105</v>
      </c>
      <c r="H21" s="21">
        <v>282153182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194023635</v>
      </c>
      <c r="F22" s="21">
        <v>99000000</v>
      </c>
      <c r="G22" s="21">
        <v>465036235</v>
      </c>
      <c r="H22" s="21">
        <v>152110000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2113551699</v>
      </c>
      <c r="F23" s="20">
        <f>F21-F22</f>
        <v>-84658698</v>
      </c>
      <c r="G23" s="20">
        <f>G21-G22</f>
        <v>1991578870</v>
      </c>
      <c r="H23" s="20">
        <f>H21-H22</f>
        <v>130043182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6637360697</v>
      </c>
      <c r="F24" s="20">
        <f>F20+F23</f>
        <v>23572617773</v>
      </c>
      <c r="G24" s="20">
        <f>G20+G23</f>
        <v>9648574887</v>
      </c>
      <c r="H24" s="20">
        <f>H20+H23</f>
        <v>26372370244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/>
      <c r="F25" s="21">
        <v>4280765239</v>
      </c>
      <c r="G25" s="21"/>
      <c r="H25" s="21">
        <v>4840715733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1358006682</v>
      </c>
      <c r="F26" s="21">
        <v>494827402</v>
      </c>
      <c r="G26" s="21">
        <v>1978184063</v>
      </c>
      <c r="H26" s="21">
        <v>494827402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5279354015</v>
      </c>
      <c r="F27" s="20">
        <f>F24-F25-F26</f>
        <v>18797025132</v>
      </c>
      <c r="G27" s="20">
        <f>G24-G25-G26</f>
        <v>7670390824</v>
      </c>
      <c r="H27" s="20">
        <f>H24-H25-H26</f>
        <v>21036827109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132</v>
      </c>
      <c r="F30" s="21">
        <v>470</v>
      </c>
      <c r="G30" s="21">
        <v>190</v>
      </c>
      <c r="H30" s="21">
        <v>526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</sheetData>
  <sheetProtection/>
  <mergeCells count="4">
    <mergeCell ref="B5:H5"/>
    <mergeCell ref="A3:E3"/>
    <mergeCell ref="A4:E4"/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2018-07-30T09:54:48Z</dcterms:modified>
  <cp:category/>
  <cp:version/>
  <cp:contentType/>
  <cp:contentStatus/>
</cp:coreProperties>
</file>